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pa\Downloads\Výzva k podání nabídek AVT (II.)-032-2021\"/>
    </mc:Choice>
  </mc:AlternateContent>
  <bookViews>
    <workbookView xWindow="0" yWindow="0" windowWidth="11988" windowHeight="13104"/>
  </bookViews>
  <sheets>
    <sheet name="AVT" sheetId="1" r:id="rId1"/>
  </sheets>
  <definedNames>
    <definedName name="_xlnm.Print_Area" localSheetId="0">AVT!$B$1:$S$15</definedName>
  </definedNames>
  <calcPr calcId="162913" iterateDelta="1E-4"/>
</workbook>
</file>

<file path=xl/calcChain.xml><?xml version="1.0" encoding="utf-8"?>
<calcChain xmlns="http://schemas.openxmlformats.org/spreadsheetml/2006/main">
  <c r="R10" i="1" l="1"/>
  <c r="R11" i="1"/>
  <c r="S12" i="1"/>
  <c r="S11" i="1"/>
  <c r="R12" i="1"/>
  <c r="O10" i="1"/>
  <c r="O11" i="1"/>
  <c r="O12" i="1"/>
  <c r="S10" i="1" l="1"/>
  <c r="R8" i="1" l="1"/>
  <c r="R9" i="1"/>
  <c r="S8" i="1"/>
  <c r="O8" i="1"/>
  <c r="O9" i="1"/>
  <c r="S9" i="1" l="1"/>
  <c r="R7" i="1"/>
  <c r="Q15" i="1" s="1"/>
  <c r="S7" i="1"/>
  <c r="O7" i="1"/>
  <c r="P15" i="1" s="1"/>
</calcChain>
</file>

<file path=xl/sharedStrings.xml><?xml version="1.0" encoding="utf-8"?>
<sst xmlns="http://schemas.openxmlformats.org/spreadsheetml/2006/main" count="78" uniqueCount="65">
  <si>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</si>
  <si>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</si>
  <si>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</si>
  <si>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</si>
  <si>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</si>
  <si>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</si>
  <si>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</si>
  <si>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</si>
  <si>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</si>
  <si>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</si>
  <si>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</si>
  <si>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</si>
  <si>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</si>
  <si>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32342200-4 - Sluchátka</t>
  </si>
  <si>
    <t>32351000-8 - Příslušenství pro zvuková a video zařízení</t>
  </si>
  <si>
    <t>32421000-0 - Síťová kabeláž</t>
  </si>
  <si>
    <t>32422000-7 - Síťové komponenty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</si>
  <si>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</si>
  <si>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</si>
  <si>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</si>
  <si>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</si>
  <si>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</si>
  <si>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</si>
  <si>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</si>
  <si>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</si>
  <si>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</si>
  <si>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</si>
  <si>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</si>
  <si>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</si>
  <si>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</si>
  <si>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</si>
  <si>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</si>
  <si>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</si>
  <si>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Samostatná faktura</t>
  </si>
  <si>
    <t>Webkamera</t>
  </si>
  <si>
    <t>Příloha č. 2 Kupní smlouvy - technická specifikace
Audiovizuální technika (II.) 032 - 2021</t>
  </si>
  <si>
    <t>Milan Mašek,
Tel.: 728 099 999</t>
  </si>
  <si>
    <t>Univerzitní 22,
301 00 Plzeň,
Fakulta strojní -
Katedra průmyslového inženýrství a managementu, 
místnost UL 301</t>
  </si>
  <si>
    <t>Webkamera s rozlišením min. Full HD (1920 × 1080 px, 30 fps).
Fotografie až 15 Mpx.
Úhel záběru min. 78 °.
Vestavěný stereo mikrofon.
Automatické ostření.
Redukce okolních ruchů.
Korekce při slabém osvětlení.
Závit 1/4“ pro stativ.</t>
  </si>
  <si>
    <t>Bezdrátová sluchátka s mikrofonem, ANC a hlasovým asistentem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</si>
  <si>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</si>
  <si>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</si>
  <si>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Duník, UN505</t>
  </si>
  <si>
    <t>Ing. Miroslav Flídr, Ph.D., 
Tel.: 37763 2559</t>
  </si>
  <si>
    <t>Technická 8,
301 00 Plzeň,
Fakulta aplikovaných věd - NTIS,
místnost UN 508</t>
  </si>
  <si>
    <t>Bezdrátová sluchátka s mikrofonem a ANC</t>
  </si>
  <si>
    <t>Ing. Kamil Eckhardt, 
Tel.: 37763 3006</t>
  </si>
  <si>
    <t>Univerzitní 22, 
301 00 Plzeň,
Fakulta ekonomická - Děkanát,
místnost UL 401b</t>
  </si>
  <si>
    <t>Provedení: „špunty“ (zapuštěné v uších).
Konstrukce: uzavřená.
Mikrofon: integrovaný.
Typ připojení: BlueTooth verze min. 5.0.
Funkce: Aktivní potlačení hluku (ANC), přijímání hovorů, přepínání skladeb, hlasový asistent.
True Wireless (nejsou nutné dráty pro sluchátka, ani pro dobíjecí pouzdro).
Odolnost: min. IPX4.
Dodání včetně dobíjecího pouzdra (!) a USB kabelu.
Pouzdro lze dobíjet i bezdrátovou dobíječkou.
Max. výdrž baterie vč. dobíjení z pouzdra: min. 24h.
Barva: bílá nebo alespoň světlá.
Hmotnost: max. 5,5 g.
Kompatibilní s telefony iPhone a tablety iPad.</t>
  </si>
  <si>
    <t>Provedení: „špunty“ (zapuštěné dovnitř ucha).
Konstrukce: uzavřená.
Mikrofon: integrovaný.
Velikost měniče: min. 10 mm.
Hmotnost sluchátka: max. 6 g.
Typ připojení: BlueTooth verze min. 5.2.
Podpora kodeků AAC a SBC.
Funkce: Aktivní potlačení hluku (ANC), přijímání hovorů, přepínání skladeb.
True Wireless (nejsou nutné dráty pro sluchátka, ani pro dobíjecí pouzdro).
Dodání včetně dobíjecího pouzdra (!) a USB kabelu.
Max. výdrž baterie vč. dobíjení z pouzdra: min. 22h (bez ANC).
Certifikace odolnosti: nejméně IPX4.
Barva: bílá nebo alespoň světlá.</t>
  </si>
  <si>
    <t>Název projektu: Inteligentní distribuované architektury pro odhad stavu
Číslo projektu: GC20-06054J</t>
  </si>
  <si>
    <t>Síťový kabel - UTP</t>
  </si>
  <si>
    <t>Síťový kabel - UTP dlouhý min. 30 m, kategorie CAT6, RJ-45.</t>
  </si>
  <si>
    <t>USB-UTP (USB-RJ45) převodník</t>
  </si>
  <si>
    <t>Stropní držák pro PTZ kameru</t>
  </si>
  <si>
    <t>Mgr. Jakub Pendl,
E-mail: pendl@kma.zcu.cz</t>
  </si>
  <si>
    <t>Technická 8, 
301 00 Plzeň, 
Fakulta aplikovaných věd, 
místnost UC 260, nebo také UC 226</t>
  </si>
  <si>
    <t>USB-UTP (USB-RJ45) převodník po CAT6 až do vzdálenosti min. 60 m - set (přijímač a vysílač).
Přenosová rychlost min. 30MB/s.
USB min. 2.0.
Včetně napájecího adaptéru pro stabilizaci napájení. 
Záruka min. 24 měsíců.</t>
  </si>
  <si>
    <t>Univerzální stropní držák pro PTZ kameru V20C VALUE HD, z ocelového plechu, v bílé barvě.
Včetně upevňovacích prvků.</t>
  </si>
  <si>
    <t xml:space="preserve"> Logitech HD Pro Webcam C920 </t>
  </si>
  <si>
    <t xml:space="preserve"> Apple AirPods Pro </t>
  </si>
  <si>
    <t xml:space="preserve"> Huawei FreeBuds 4i Ceramic White </t>
  </si>
  <si>
    <t xml:space="preserve">Patch kabel UTP RJ45-RJ45 level CAT6, 30m, šedá </t>
  </si>
  <si>
    <t xml:space="preserve"> ATEN USB 2.0 extender pro Cat5/Cat5e/Cat6 do 60m </t>
  </si>
  <si>
    <t>Stropní držák PTZ kamer, bílý - PT-CM-1-WH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</si>
</sst>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5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22" xfId="0" applyFont="1" applyFill="1" applyBorder="1" applyAlignment="1" applyProtection="1">
      <alignment horizontal="center" vertical="center" wrapText="1"/>
      <protection locked="0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2"/>
  <sheetViews>
    <sheetView tabSelected="1" zoomScaleNormal="100" workbookViewId="0">
      <selection activeCell="Q10" sqref="Q10"/>
    </sheetView>
  </sheetViews>
  <sheetFormatPr defaultColWidth="9.109375"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102.109375" style="1" customWidth="1"/>
    <col min="7" max="7" width="27.88671875" style="1" customWidth="1"/>
    <col min="8" max="8" width="26" style="1" customWidth="1"/>
    <col min="9" max="9" width="21.6640625" style="1" customWidth="1"/>
    <col min="10" max="10" width="16.5546875" style="1" customWidth="1"/>
    <col min="11" max="11" width="52.5546875" style="5" customWidth="1"/>
    <col min="12" max="12" width="26.5546875" style="5" customWidth="1"/>
    <col min="13" max="13" width="52.88671875" style="1" customWidth="1"/>
    <col min="14" max="14" width="28" style="1" customWidth="1"/>
    <col min="15" max="15" width="17.6640625" style="1" hidden="1" customWidth="1"/>
    <col min="16" max="16" width="21.5546875" style="5" customWidth="1"/>
    <col min="17" max="17" width="23.33203125" style="5" customWidth="1"/>
    <col min="18" max="18" width="20.6640625" style="5" bestFit="1" customWidth="1"/>
    <col min="19" max="19" width="19.6640625" style="5" bestFit="1" customWidth="1"/>
    <col min="20" max="20" width="11.5546875" style="5" hidden="1" customWidth="1"/>
    <col min="21" max="21" width="35.88671875" style="4" customWidth="1"/>
    <col min="22" max="16384" width="9.109375" style="5"/>
  </cols>
  <sheetData>
    <row r="1" spans="1:21" ht="42.6" customHeight="1" x14ac:dyDescent="0.3">
      <c r="B1" s="132" t="s">
        <v>35</v>
      </c>
      <c r="C1" s="133"/>
      <c r="D1" s="133"/>
    </row>
    <row r="2" spans="1:21" ht="18" customHeight="1" x14ac:dyDescent="0.3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5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2" customHeight="1" thickTop="1" thickBot="1" x14ac:dyDescent="0.35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42" t="s">
        <v>28</v>
      </c>
      <c r="I6" s="34" t="s">
        <v>20</v>
      </c>
      <c r="J6" s="34" t="s">
        <v>21</v>
      </c>
      <c r="K6" s="24" t="s">
        <v>41</v>
      </c>
      <c r="L6" s="38" t="s">
        <v>22</v>
      </c>
      <c r="M6" s="34" t="s">
        <v>23</v>
      </c>
      <c r="N6" s="34" t="s">
        <v>24</v>
      </c>
      <c r="O6" s="34" t="s">
        <v>25</v>
      </c>
      <c r="P6" s="24" t="s">
        <v>6</v>
      </c>
      <c r="Q6" s="25" t="s">
        <v>7</v>
      </c>
      <c r="R6" s="108" t="s">
        <v>8</v>
      </c>
      <c r="S6" s="108" t="s">
        <v>9</v>
      </c>
      <c r="T6" s="34" t="s">
        <v>26</v>
      </c>
      <c r="U6" s="34" t="s">
        <v>27</v>
      </c>
    </row>
    <row r="7" spans="1:21" ht="162.75" customHeight="1" thickTop="1" thickBot="1" x14ac:dyDescent="0.35">
      <c r="A7" s="26"/>
      <c r="B7" s="43">
        <v>1</v>
      </c>
      <c r="C7" s="44" t="s">
        <v>34</v>
      </c>
      <c r="D7" s="45">
        <v>2</v>
      </c>
      <c r="E7" s="46" t="s">
        <v>31</v>
      </c>
      <c r="F7" s="57" t="s">
        <v>38</v>
      </c>
      <c r="G7" s="115" t="s">
        <v>59</v>
      </c>
      <c r="H7" s="47"/>
      <c r="I7" s="48" t="s">
        <v>33</v>
      </c>
      <c r="J7" s="49" t="s">
        <v>32</v>
      </c>
      <c r="K7" s="50"/>
      <c r="L7" s="56" t="s">
        <v>36</v>
      </c>
      <c r="M7" s="56" t="s">
        <v>37</v>
      </c>
      <c r="N7" s="51">
        <v>21</v>
      </c>
      <c r="O7" s="52">
        <f t="shared" ref="O7:O12" si="0">D7*P7</f>
        <v>4200</v>
      </c>
      <c r="P7" s="53">
        <v>2100</v>
      </c>
      <c r="Q7" s="121">
        <v>1900</v>
      </c>
      <c r="R7" s="54">
        <f t="shared" ref="R7:R12" si="1">D7*Q7</f>
        <v>3800</v>
      </c>
      <c r="S7" s="55" t="str">
        <f t="shared" ref="S7" si="2">IF(ISNUMBER(Q7), IF(Q7&gt;P7,"NEVYHOVUJE","VYHOVUJE")," ")</f>
        <v>VYHOVUJE</v>
      </c>
      <c r="T7" s="46"/>
      <c r="U7" s="46" t="s">
        <v>12</v>
      </c>
    </row>
    <row r="8" spans="1:21" ht="251.25" customHeight="1" thickBot="1" x14ac:dyDescent="0.35">
      <c r="A8" s="26"/>
      <c r="B8" s="58">
        <v>2</v>
      </c>
      <c r="C8" s="59" t="s">
        <v>39</v>
      </c>
      <c r="D8" s="60">
        <v>1</v>
      </c>
      <c r="E8" s="61" t="s">
        <v>31</v>
      </c>
      <c r="F8" s="70" t="s">
        <v>48</v>
      </c>
      <c r="G8" s="116" t="s">
        <v>60</v>
      </c>
      <c r="H8" s="62"/>
      <c r="I8" s="63" t="s">
        <v>33</v>
      </c>
      <c r="J8" s="64" t="s">
        <v>40</v>
      </c>
      <c r="K8" s="63" t="s">
        <v>50</v>
      </c>
      <c r="L8" s="63" t="s">
        <v>43</v>
      </c>
      <c r="M8" s="63" t="s">
        <v>44</v>
      </c>
      <c r="N8" s="65">
        <v>21</v>
      </c>
      <c r="O8" s="66">
        <f t="shared" si="0"/>
        <v>5000</v>
      </c>
      <c r="P8" s="67">
        <v>5000</v>
      </c>
      <c r="Q8" s="122">
        <v>4890</v>
      </c>
      <c r="R8" s="68">
        <f t="shared" si="1"/>
        <v>4890</v>
      </c>
      <c r="S8" s="69" t="str">
        <f t="shared" ref="S8:S9" si="3">IF(ISNUMBER(Q8), IF(Q8&gt;P8,"NEVYHOVUJE","VYHOVUJE")," ")</f>
        <v>VYHOVUJE</v>
      </c>
      <c r="T8" s="61" t="s">
        <v>42</v>
      </c>
      <c r="U8" s="61" t="s">
        <v>13</v>
      </c>
    </row>
    <row r="9" spans="1:21" ht="264.75" customHeight="1" thickBot="1" x14ac:dyDescent="0.35">
      <c r="A9" s="26"/>
      <c r="B9" s="71">
        <v>3</v>
      </c>
      <c r="C9" s="72" t="s">
        <v>45</v>
      </c>
      <c r="D9" s="73">
        <v>6</v>
      </c>
      <c r="E9" s="112" t="s">
        <v>31</v>
      </c>
      <c r="F9" s="74" t="s">
        <v>49</v>
      </c>
      <c r="G9" s="117" t="s">
        <v>61</v>
      </c>
      <c r="H9" s="111"/>
      <c r="I9" s="114" t="s">
        <v>33</v>
      </c>
      <c r="J9" s="109" t="s">
        <v>32</v>
      </c>
      <c r="K9" s="110"/>
      <c r="L9" s="114" t="s">
        <v>46</v>
      </c>
      <c r="M9" s="114" t="s">
        <v>47</v>
      </c>
      <c r="N9" s="113">
        <v>21</v>
      </c>
      <c r="O9" s="75">
        <f t="shared" si="0"/>
        <v>9912</v>
      </c>
      <c r="P9" s="76">
        <v>1652</v>
      </c>
      <c r="Q9" s="123">
        <v>1560</v>
      </c>
      <c r="R9" s="77">
        <f t="shared" si="1"/>
        <v>9360</v>
      </c>
      <c r="S9" s="78" t="str">
        <f t="shared" si="3"/>
        <v>VYHOVUJE</v>
      </c>
      <c r="T9" s="112"/>
      <c r="U9" s="112" t="s">
        <v>13</v>
      </c>
    </row>
    <row r="10" spans="1:21" ht="62.25" customHeight="1" x14ac:dyDescent="0.3">
      <c r="A10" s="26"/>
      <c r="B10" s="79">
        <v>4</v>
      </c>
      <c r="C10" s="80" t="s">
        <v>51</v>
      </c>
      <c r="D10" s="81">
        <v>1</v>
      </c>
      <c r="E10" s="82" t="s">
        <v>31</v>
      </c>
      <c r="F10" s="83" t="s">
        <v>52</v>
      </c>
      <c r="G10" s="118" t="s">
        <v>62</v>
      </c>
      <c r="H10" s="148"/>
      <c r="I10" s="139" t="s">
        <v>33</v>
      </c>
      <c r="J10" s="142" t="s">
        <v>32</v>
      </c>
      <c r="K10" s="145"/>
      <c r="L10" s="139" t="s">
        <v>55</v>
      </c>
      <c r="M10" s="139" t="s">
        <v>56</v>
      </c>
      <c r="N10" s="154">
        <v>21</v>
      </c>
      <c r="O10" s="84">
        <f t="shared" si="0"/>
        <v>330</v>
      </c>
      <c r="P10" s="85">
        <v>330</v>
      </c>
      <c r="Q10" s="124">
        <v>280</v>
      </c>
      <c r="R10" s="86">
        <f t="shared" si="1"/>
        <v>280</v>
      </c>
      <c r="S10" s="87" t="str">
        <f t="shared" ref="S10:S12" si="4">IF(ISNUMBER(Q10), IF(Q10&gt;P10,"NEVYHOVUJE","VYHOVUJE")," ")</f>
        <v>VYHOVUJE</v>
      </c>
      <c r="T10" s="151"/>
      <c r="U10" s="82" t="s">
        <v>15</v>
      </c>
    </row>
    <row r="11" spans="1:21" ht="101.25" customHeight="1" x14ac:dyDescent="0.3">
      <c r="A11" s="26"/>
      <c r="B11" s="88">
        <v>5</v>
      </c>
      <c r="C11" s="89" t="s">
        <v>53</v>
      </c>
      <c r="D11" s="90">
        <v>1</v>
      </c>
      <c r="E11" s="91" t="s">
        <v>31</v>
      </c>
      <c r="F11" s="104" t="s">
        <v>57</v>
      </c>
      <c r="G11" s="119" t="s">
        <v>63</v>
      </c>
      <c r="H11" s="149"/>
      <c r="I11" s="140"/>
      <c r="J11" s="143"/>
      <c r="K11" s="146"/>
      <c r="L11" s="157"/>
      <c r="M11" s="157"/>
      <c r="N11" s="155"/>
      <c r="O11" s="92">
        <f t="shared" si="0"/>
        <v>1250</v>
      </c>
      <c r="P11" s="93">
        <v>1250</v>
      </c>
      <c r="Q11" s="125">
        <v>1250</v>
      </c>
      <c r="R11" s="94">
        <f t="shared" si="1"/>
        <v>1250</v>
      </c>
      <c r="S11" s="95" t="str">
        <f t="shared" si="4"/>
        <v>VYHOVUJE</v>
      </c>
      <c r="T11" s="152"/>
      <c r="U11" s="91" t="s">
        <v>16</v>
      </c>
    </row>
    <row r="12" spans="1:21" ht="81.75" customHeight="1" thickBot="1" x14ac:dyDescent="0.35">
      <c r="A12" s="26"/>
      <c r="B12" s="96">
        <v>6</v>
      </c>
      <c r="C12" s="97" t="s">
        <v>54</v>
      </c>
      <c r="D12" s="98">
        <v>1</v>
      </c>
      <c r="E12" s="99" t="s">
        <v>31</v>
      </c>
      <c r="F12" s="105" t="s">
        <v>58</v>
      </c>
      <c r="G12" s="120" t="s">
        <v>64</v>
      </c>
      <c r="H12" s="150"/>
      <c r="I12" s="141"/>
      <c r="J12" s="144"/>
      <c r="K12" s="147"/>
      <c r="L12" s="158"/>
      <c r="M12" s="158"/>
      <c r="N12" s="156"/>
      <c r="O12" s="100">
        <f t="shared" si="0"/>
        <v>1700</v>
      </c>
      <c r="P12" s="101">
        <v>1700</v>
      </c>
      <c r="Q12" s="126">
        <v>1700</v>
      </c>
      <c r="R12" s="102">
        <f t="shared" si="1"/>
        <v>1700</v>
      </c>
      <c r="S12" s="103" t="str">
        <f t="shared" si="4"/>
        <v>VYHOVUJE</v>
      </c>
      <c r="T12" s="153"/>
      <c r="U12" s="99" t="s">
        <v>14</v>
      </c>
    </row>
    <row r="13" spans="1:21" ht="13.5" customHeight="1" thickTop="1" thickBot="1" x14ac:dyDescent="0.35">
      <c r="C13" s="5"/>
      <c r="D13" s="5"/>
      <c r="E13" s="5"/>
      <c r="F13" s="5"/>
      <c r="G13" s="5"/>
      <c r="H13" s="5"/>
      <c r="I13" s="5"/>
      <c r="J13" s="5"/>
      <c r="M13" s="5"/>
      <c r="N13" s="5"/>
      <c r="O13" s="5"/>
      <c r="R13" s="39"/>
    </row>
    <row r="14" spans="1:21" ht="60" customHeight="1" thickTop="1" thickBot="1" x14ac:dyDescent="0.35">
      <c r="B14" s="134" t="s">
        <v>30</v>
      </c>
      <c r="C14" s="135"/>
      <c r="D14" s="135"/>
      <c r="E14" s="135"/>
      <c r="F14" s="135"/>
      <c r="G14" s="135"/>
      <c r="H14" s="107"/>
      <c r="I14" s="27"/>
      <c r="J14" s="27"/>
      <c r="K14" s="27"/>
      <c r="L14" s="8"/>
      <c r="M14" s="8"/>
      <c r="N14" s="28"/>
      <c r="O14" s="28"/>
      <c r="P14" s="29" t="s">
        <v>10</v>
      </c>
      <c r="Q14" s="136" t="s">
        <v>11</v>
      </c>
      <c r="R14" s="137"/>
      <c r="S14" s="138"/>
      <c r="T14" s="22"/>
      <c r="U14" s="30"/>
    </row>
    <row r="15" spans="1:21" ht="33" customHeight="1" thickTop="1" thickBot="1" x14ac:dyDescent="0.35">
      <c r="B15" s="127" t="s">
        <v>29</v>
      </c>
      <c r="C15" s="128"/>
      <c r="D15" s="128"/>
      <c r="E15" s="128"/>
      <c r="F15" s="128"/>
      <c r="G15" s="128"/>
      <c r="H15" s="106"/>
      <c r="I15" s="31"/>
      <c r="L15" s="12"/>
      <c r="M15" s="12"/>
      <c r="N15" s="32"/>
      <c r="O15" s="32"/>
      <c r="P15" s="33">
        <f>SUM(O7:O12)</f>
        <v>22392</v>
      </c>
      <c r="Q15" s="129">
        <f>SUM(R7:R12)</f>
        <v>21280</v>
      </c>
      <c r="R15" s="130"/>
      <c r="S15" s="131"/>
    </row>
    <row r="16" spans="1:21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algorithmName="SHA-512" hashValue="GMqDdHDicwBbw+nFlyLbZTINz8BILUXQkrrR/Tzw8R8fH3sLzaC8NoLkBvKfG/hyKF0GqSa8WqSjwwwPq4pTuA==" saltValue="n3BDj0yN/hNn+cqqvuWJew==" spinCount="100000" sheet="1" objects="1" scenarios="1"/>
  <mergeCells count="13">
    <mergeCell ref="T10:T12"/>
    <mergeCell ref="N10:N12"/>
    <mergeCell ref="L10:L12"/>
    <mergeCell ref="M10:M12"/>
    <mergeCell ref="B15:G15"/>
    <mergeCell ref="Q15:S15"/>
    <mergeCell ref="B1:D1"/>
    <mergeCell ref="B14:G14"/>
    <mergeCell ref="Q14:S14"/>
    <mergeCell ref="I10:I12"/>
    <mergeCell ref="J10:J12"/>
    <mergeCell ref="K10:K12"/>
    <mergeCell ref="H10:H12"/>
  </mergeCells>
  <conditionalFormatting sqref="D7:D12">
    <cfRule type="containsBlanks" dxfId="6" priority="51">
      <formula>LEN(TRIM(D7))=0</formula>
    </cfRule>
  </conditionalFormatting>
  <conditionalFormatting sqref="S7:S12">
    <cfRule type="cellIs" dxfId="5" priority="43" operator="equal">
      <formula>"VYHOVUJE"</formula>
    </cfRule>
  </conditionalFormatting>
  <conditionalFormatting sqref="S7:S12">
    <cfRule type="cellIs" dxfId="4" priority="42" operator="equal">
      <formula>"NEVYHOVUJE"</formula>
    </cfRule>
  </conditionalFormatting>
  <conditionalFormatting sqref="Q7:Q12 G7:G12">
    <cfRule type="containsBlanks" dxfId="3" priority="23">
      <formula>LEN(TRIM(G7))=0</formula>
    </cfRule>
  </conditionalFormatting>
  <conditionalFormatting sqref="G7:G12 Q7:Q12">
    <cfRule type="notContainsBlanks" dxfId="2" priority="21">
      <formula>LEN(TRIM(G7))&gt;0</formula>
    </cfRule>
  </conditionalFormatting>
  <conditionalFormatting sqref="G7:G12 Q7:Q12">
    <cfRule type="notContainsBlanks" dxfId="1" priority="20">
      <formula>LEN(TRIM(G7))&gt;0</formula>
    </cfRule>
  </conditionalFormatting>
  <conditionalFormatting sqref="G7:G12">
    <cfRule type="notContainsBlanks" dxfId="0" priority="19">
      <formula>LEN(TRIM(G7))&gt;0</formula>
    </cfRule>
  </conditionalFormatting>
  <dataValidations count="3">
    <dataValidation type="list" allowBlank="1" showInputMessage="1" showErrorMessage="1" sqref="J7:J10">
      <formula1>"ANO,NE"</formula1>
    </dataValidation>
    <dataValidation type="list" showInputMessage="1" showErrorMessage="1" sqref="E7:E12">
      <formula1>"ks,bal,sada,"</formula1>
    </dataValidation>
    <dataValidation type="list" allowBlank="1" showInputMessage="1" showErrorMessage="1" sqref="U7:U12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revision>1</cp:revision>
  <cp:lastPrinted>2021-04-14T06:29:12Z</cp:lastPrinted>
  <dcterms:created xsi:type="dcterms:W3CDTF">2014-03-05T12:43:32Z</dcterms:created>
  <dcterms:modified xsi:type="dcterms:W3CDTF">2021-09-06T10:12:26Z</dcterms:modified>
</cp:coreProperties>
</file>